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2/JUM/Konkurentsiamet/Muudatus nr 2/"/>
    </mc:Choice>
  </mc:AlternateContent>
  <xr:revisionPtr revIDLastSave="102" documentId="8_{ED7F01A5-8158-42F6-B313-06F0188AB7AF}" xr6:coauthVersionLast="47" xr6:coauthVersionMax="47" xr10:uidLastSave="{C7069F75-D4AD-4906-821D-FCAE09C7A8FC}"/>
  <bookViews>
    <workbookView xWindow="-110" yWindow="-110" windowWidth="19420" windowHeight="10420" xr2:uid="{E9D054A2-7359-47A4-A81D-35CBD57F32A8}"/>
  </bookViews>
  <sheets>
    <sheet name="Lisa 6.3 Lisa 1 Parendustööd" sheetId="1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adress">#REF!</definedName>
    <definedName name="aadress_asukoha_analüüs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 localSheetId="0">[2]hinnad!$F$3:$BQ$32</definedName>
    <definedName name="andmed">[3]hinnad!$F$3:$BQ$32</definedName>
    <definedName name="andmed_kogemus" localSheetId="0">[2]arendaja_haldaja_kogemus!$B$2:$P$16</definedName>
    <definedName name="andmed_kogemus">[3]arendaja_haldaja_kogemus!$B$2:$P$16</definedName>
    <definedName name="andmed_ruumide_sobivus" localSheetId="0">[2]üürniku_hinnangud!$F$2:$L$31</definedName>
    <definedName name="andmed_ruumide_sobivus">[3]üürniku_hinnangud!$F$2:$L$31</definedName>
    <definedName name="brutopind" localSheetId="0">#REF!</definedName>
    <definedName name="brutopind">[4]eelarve!$F$9</definedName>
    <definedName name="disk.määr" localSheetId="0">[2]algandmed!$B$1</definedName>
    <definedName name="disk.määr">[3]algandmed!$B$1</definedName>
    <definedName name="eelarve_kokku" localSheetId="0">#REF!</definedName>
    <definedName name="eelarve_kokku">[4]eelarve!$F$7</definedName>
    <definedName name="erikülgsednurkterased">#REF!</definedName>
    <definedName name="erikülgsednurkterased140">#REF!</definedName>
    <definedName name="erikülgsednurkterased70">#REF!</definedName>
    <definedName name="Etapp" localSheetId="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[5]platsikulud!$C$2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[6]MUDEL!$BA$1</definedName>
    <definedName name="kestvus">[5]platsikulud!$C$3</definedName>
    <definedName name="kestvus2">[5]platsikulud!$G$7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[7]Koostamine!$C$2</definedName>
    <definedName name="LISA">#REF!</definedName>
    <definedName name="lisakatuslagi">#REF!</definedName>
    <definedName name="ltasu">#REF!</definedName>
    <definedName name="Maksumus">[8]Absoluutaadr1!#REF!</definedName>
    <definedName name="maksuvaba">#REF!</definedName>
    <definedName name="max.parkimiskoha_maksumus" localSheetId="0">[2]algandmed!$B$2</definedName>
    <definedName name="max.parkimiskoha_maksumus">[3]algandmed!$B$2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[7]Koostamine!$G$1</definedName>
    <definedName name="objekt" localSheetId="0">[2]hinnad!$E$3:$E$32</definedName>
    <definedName name="objekt">[3]hinnad!$E$3:$E$32</definedName>
    <definedName name="objekt_ruumide_sobivus" localSheetId="0">[2]üürniku_hinnangud!$E$2:$E$31</definedName>
    <definedName name="objekt_ruumide_sobivus">[3]üürniku_hinnangud!$E$2:$E$31</definedName>
    <definedName name="objekti_aadress" localSheetId="0">#REF!</definedName>
    <definedName name="objekti_aadress">[4]eelarve!$F$6</definedName>
    <definedName name="pakkujad_kogemus" localSheetId="0">[2]arendaja_haldaja_kogemus!$A$2:$A$16</definedName>
    <definedName name="pakkujad_kogemus">[3]arendaja_haldaja_kogemus!$A$2:$A$16</definedName>
    <definedName name="paneelsein">#REF!</definedName>
    <definedName name="paneelsein3">'[9]muld,vund'!#REF!</definedName>
    <definedName name="pealkirjad" localSheetId="0">[2]hinnad!$F$2:$BQ$2</definedName>
    <definedName name="pealkirjad">[3]hinnad!$F$2:$BQ$2</definedName>
    <definedName name="pealkirjad_kogemus" localSheetId="0">[2]arendaja_haldaja_kogemus!$B$1:$P$1</definedName>
    <definedName name="pealkirjad_kogemus">[3]arendaja_haldaja_kogemus!$B$1:$P$1</definedName>
    <definedName name="pealkirjad_ruumide_sobivus" localSheetId="0">[2]üürniku_hinnangud!$F$1:$L$1</definedName>
    <definedName name="pealkirjad_ruumide_sobivus">[3]üürniku_hinnangud!$F$1:$L$1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 localSheetId="0">#REF!</definedName>
    <definedName name="prognoos_ilma_meeskonna_ja_yldkuludeta">#REF!</definedName>
    <definedName name="prognoos_ilma_yldkuludeta" localSheetId="0">#REF!</definedName>
    <definedName name="prognoos_ilma_yldkuludeta">#REF!</definedName>
    <definedName name="prognoos_ilma_yldkuludeta_kokku_rahavoos" localSheetId="0">#REF!</definedName>
    <definedName name="prognoos_ilma_yldkuludeta_kokku_rahavoos">#REF!</definedName>
    <definedName name="prognoos_kokku" localSheetId="0">#REF!</definedName>
    <definedName name="prognoos_kokku">#REF!</definedName>
    <definedName name="prognoos_kokku_koos_sissevool" localSheetId="0">#REF!</definedName>
    <definedName name="prognoos_kokku_koos_sissevool">#REF!</definedName>
    <definedName name="prognoosi_muutmise_aeg" localSheetId="0">#REF!</definedName>
    <definedName name="prognoosi_muutmise_aeg">[10]algne_eelarve_prognoosiga!#REF!</definedName>
    <definedName name="prognoosi_periood" localSheetId="0">#REF!</definedName>
    <definedName name="prognoosi_periood">#REF!</definedName>
    <definedName name="projekti_nimi" localSheetId="0">#REF!</definedName>
    <definedName name="projekti_nimi">[4]eelarve!$F$4</definedName>
    <definedName name="projekti_nr" localSheetId="0">#REF!</definedName>
    <definedName name="projekti_nr">[4]eelarve!$F$5</definedName>
    <definedName name="protsent">#REF!</definedName>
    <definedName name="punktid_asukohahinnang">#REF!</definedName>
    <definedName name="põrand">#REF!</definedName>
    <definedName name="Reserv" localSheetId="0">#REF!</definedName>
    <definedName name="Reserv">#REF!</definedName>
    <definedName name="seinad">#REF!</definedName>
    <definedName name="seintelisa">#REF!</definedName>
    <definedName name="siseviimistlus">#REF!</definedName>
    <definedName name="sissevool" localSheetId="0">#REF!</definedName>
    <definedName name="sissevool">#REF!</definedName>
    <definedName name="SOTS">#REF!</definedName>
    <definedName name="suletud_netopind" localSheetId="0">#REF!</definedName>
    <definedName name="suletud_netopind">[4]eelarve!$F$8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[7]Koostamine!$D$3</definedName>
    <definedName name="Tellija">[7]Koostamine!$G$2</definedName>
    <definedName name="tellisseinad">#REF!</definedName>
    <definedName name="terastalad">#REF!</definedName>
    <definedName name="Toode">[7]Koostamine!$G$3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8" l="1"/>
  <c r="E9" i="18" l="1"/>
  <c r="E25" i="18"/>
  <c r="E22" i="18"/>
  <c r="E16" i="18"/>
  <c r="E14" i="18"/>
  <c r="E11" i="18"/>
  <c r="D14" i="18"/>
  <c r="D22" i="18"/>
  <c r="D16" i="18" l="1"/>
  <c r="D13" i="18" s="1"/>
  <c r="D25" i="18" l="1"/>
  <c r="D11" i="18"/>
  <c r="D9" i="18"/>
  <c r="D8" i="18" l="1"/>
  <c r="D24" i="18" s="1"/>
  <c r="D28" i="18" s="1"/>
  <c r="D27" i="18" s="1"/>
  <c r="D29" i="18" s="1"/>
  <c r="D31" i="18" l="1"/>
  <c r="D30" i="18" s="1"/>
  <c r="D32" i="18" s="1"/>
  <c r="E13" i="18" l="1"/>
  <c r="E8" i="18"/>
  <c r="E28" i="18"/>
  <c r="E27" i="18"/>
  <c r="E29" i="18" l="1"/>
  <c r="E31" i="18" l="1"/>
  <c r="E30" i="18" s="1"/>
  <c r="E32" i="18" s="1"/>
</calcChain>
</file>

<file path=xl/sharedStrings.xml><?xml version="1.0" encoding="utf-8"?>
<sst xmlns="http://schemas.openxmlformats.org/spreadsheetml/2006/main" count="40" uniqueCount="40">
  <si>
    <t>Lisa nr 3</t>
  </si>
  <si>
    <t>Lisa nr 1</t>
  </si>
  <si>
    <t>Üürilepingu nr KPJ-4/2021-169 muudatusele nr 2</t>
  </si>
  <si>
    <t>Üürilepingu nr KPJ-4/2021-169  lisale nr 6.3</t>
  </si>
  <si>
    <t>Tööde loetelu ja tegelik maksumus - Tatari tn 39, Tallinn</t>
  </si>
  <si>
    <t>Jrk
nr</t>
  </si>
  <si>
    <t>Töö nimetus</t>
  </si>
  <si>
    <t>Eeldatav maksumus, EUR, km-ta</t>
  </si>
  <si>
    <t>Tegelik maksumus, EUR, km-ta</t>
  </si>
  <si>
    <t>ARENDUSTEGEVUS</t>
  </si>
  <si>
    <t>Tellija muud arendusaegsed kulud; va intress</t>
  </si>
  <si>
    <t>1.1.</t>
  </si>
  <si>
    <t>Omanikujärelevalve</t>
  </si>
  <si>
    <t>Projektijuhtimise otsesed kulud</t>
  </si>
  <si>
    <t>2.1.</t>
  </si>
  <si>
    <t>RKAS meeskonna kulud</t>
  </si>
  <si>
    <t>EHITAMINE</t>
  </si>
  <si>
    <t>Projekteerimine ja uuringud</t>
  </si>
  <si>
    <t>3.1.</t>
  </si>
  <si>
    <t>Eel- ja põhiprojekti koostamine, vajalike tööde taotluseelarve</t>
  </si>
  <si>
    <t>Ehituslepingud</t>
  </si>
  <si>
    <t>4.1.</t>
  </si>
  <si>
    <t>Tööprojektid ja vajalikud uuringud</t>
  </si>
  <si>
    <t>4.2.</t>
  </si>
  <si>
    <t>Lammutus- ja ettevalmistustööd</t>
  </si>
  <si>
    <t>4.3.</t>
  </si>
  <si>
    <t>Ruumitarindid ja pinnakatted</t>
  </si>
  <si>
    <t>4.4.</t>
  </si>
  <si>
    <t>Tehnosüsteemid</t>
  </si>
  <si>
    <t>4.5.</t>
  </si>
  <si>
    <t>Muud kulud</t>
  </si>
  <si>
    <t>RESERV</t>
  </si>
  <si>
    <t>Reserv</t>
  </si>
  <si>
    <t>EELDATAV MAKSUMUS KOKKU, KM-TA</t>
  </si>
  <si>
    <t>EHITUSTÖÖDE AEGNE INTRESS</t>
  </si>
  <si>
    <t>Intressikulu</t>
  </si>
  <si>
    <t>PROJEKTIJUHTIMISE KAUDSED KULUD, KM-TA</t>
  </si>
  <si>
    <t>EELDATAV MAKSUMUS KOKKU KOOS KAUDSETE KULUDEGA, KM-TA</t>
  </si>
  <si>
    <t xml:space="preserve">KÄIBEMAKS </t>
  </si>
  <si>
    <t>EELDATAV MAKSUMUS KOKKU, KM-GA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</si>
</sst>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%"/>
    <numFmt numFmtId="165" formatCode="_-* #,##0.00\ _k_r_-;\-* #,##0.00\ _k_r_-;_-* &quot;-&quot;??\ _k_r_-;_-@_-"/>
    <numFmt numFmtId="166" formatCode="_(* #,##0.00_);_(* \(#,##0.00\);_(* &quot;-&quot;??_);_(@_)"/>
  </numFmts>
  <fonts count="1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5">
    <xf numFmtId="0" fontId="0" fillId="0" borderId="0"/>
    <xf numFmtId="0" fontId="1" fillId="0" borderId="0"/>
    <xf numFmtId="0" fontId="1" fillId="0" borderId="0"/>
    <xf numFmtId="0" fontId="3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9" fillId="0" borderId="0"/>
    <xf numFmtId="166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10" applyFont="1"/>
    <xf numFmtId="4" fontId="1" fillId="0" borderId="0" xfId="10" applyNumberFormat="1" applyFont="1" applyAlignment="1">
      <alignment horizontal="center"/>
    </xf>
    <xf numFmtId="4" fontId="1" fillId="0" borderId="0" xfId="10" applyNumberFormat="1" applyFont="1"/>
    <xf numFmtId="0" fontId="11" fillId="0" borderId="0" xfId="10" applyFont="1"/>
    <xf numFmtId="4" fontId="11" fillId="0" borderId="0" xfId="10" applyNumberFormat="1" applyFont="1" applyAlignment="1">
      <alignment horizontal="right"/>
    </xf>
    <xf numFmtId="4" fontId="12" fillId="0" borderId="0" xfId="11" applyNumberFormat="1" applyFont="1" applyAlignment="1">
      <alignment horizontal="right"/>
    </xf>
    <xf numFmtId="4" fontId="10" fillId="0" borderId="0" xfId="11" applyNumberFormat="1" applyFont="1" applyAlignment="1">
      <alignment horizontal="right"/>
    </xf>
    <xf numFmtId="0" fontId="12" fillId="0" borderId="0" xfId="10" applyFont="1" applyAlignment="1">
      <alignment vertical="center"/>
    </xf>
    <xf numFmtId="0" fontId="12" fillId="0" borderId="2" xfId="10" applyFont="1" applyBorder="1" applyAlignment="1">
      <alignment vertical="center" wrapText="1"/>
    </xf>
    <xf numFmtId="0" fontId="12" fillId="0" borderId="3" xfId="10" applyFont="1" applyBorder="1" applyAlignment="1">
      <alignment vertical="center" wrapText="1"/>
    </xf>
    <xf numFmtId="0" fontId="12" fillId="2" borderId="4" xfId="10" applyFont="1" applyFill="1" applyBorder="1" applyAlignment="1">
      <alignment vertical="center" wrapText="1"/>
    </xf>
    <xf numFmtId="2" fontId="12" fillId="2" borderId="1" xfId="10" applyNumberFormat="1" applyFont="1" applyFill="1" applyBorder="1" applyAlignment="1">
      <alignment vertical="center" wrapText="1"/>
    </xf>
    <xf numFmtId="0" fontId="12" fillId="2" borderId="1" xfId="10" applyFont="1" applyFill="1" applyBorder="1" applyAlignment="1">
      <alignment vertical="center" wrapText="1"/>
    </xf>
    <xf numFmtId="0" fontId="10" fillId="0" borderId="4" xfId="10" applyFont="1" applyBorder="1" applyAlignment="1">
      <alignment vertical="center" wrapText="1"/>
    </xf>
    <xf numFmtId="2" fontId="10" fillId="0" borderId="1" xfId="10" applyNumberFormat="1" applyFont="1" applyBorder="1" applyAlignment="1">
      <alignment vertical="center" wrapText="1"/>
    </xf>
    <xf numFmtId="0" fontId="12" fillId="0" borderId="9" xfId="10" applyFont="1" applyBorder="1" applyAlignment="1">
      <alignment horizontal="right" vertical="center" wrapText="1"/>
    </xf>
    <xf numFmtId="0" fontId="12" fillId="0" borderId="10" xfId="10" applyFont="1" applyBorder="1" applyAlignment="1">
      <alignment horizontal="left" vertical="center" wrapText="1"/>
    </xf>
    <xf numFmtId="0" fontId="12" fillId="2" borderId="9" xfId="10" applyFont="1" applyFill="1" applyBorder="1" applyAlignment="1">
      <alignment horizontal="right" vertical="center" wrapText="1"/>
    </xf>
    <xf numFmtId="164" fontId="12" fillId="2" borderId="10" xfId="10" applyNumberFormat="1" applyFont="1" applyFill="1" applyBorder="1" applyAlignment="1">
      <alignment horizontal="left" vertical="center" wrapText="1"/>
    </xf>
    <xf numFmtId="164" fontId="12" fillId="2" borderId="1" xfId="10" applyNumberFormat="1" applyFont="1" applyFill="1" applyBorder="1" applyAlignment="1">
      <alignment horizontal="left" vertical="center" wrapText="1"/>
    </xf>
    <xf numFmtId="0" fontId="12" fillId="2" borderId="4" xfId="10" applyFont="1" applyFill="1" applyBorder="1" applyAlignment="1">
      <alignment horizontal="right" vertical="center" wrapText="1"/>
    </xf>
    <xf numFmtId="9" fontId="12" fillId="2" borderId="1" xfId="10" applyNumberFormat="1" applyFont="1" applyFill="1" applyBorder="1" applyAlignment="1">
      <alignment horizontal="left" vertical="center" wrapText="1"/>
    </xf>
    <xf numFmtId="0" fontId="10" fillId="0" borderId="0" xfId="10" applyFont="1" applyAlignment="1">
      <alignment vertical="center" wrapText="1"/>
    </xf>
    <xf numFmtId="4" fontId="12" fillId="0" borderId="0" xfId="10" applyNumberFormat="1" applyFont="1" applyAlignment="1">
      <alignment vertical="center" wrapText="1"/>
    </xf>
    <xf numFmtId="0" fontId="1" fillId="0" borderId="0" xfId="10" applyFont="1" applyAlignment="1">
      <alignment horizontal="right"/>
    </xf>
    <xf numFmtId="0" fontId="2" fillId="0" borderId="0" xfId="10" applyFont="1"/>
    <xf numFmtId="16" fontId="10" fillId="0" borderId="4" xfId="10" applyNumberFormat="1" applyFont="1" applyBorder="1" applyAlignment="1">
      <alignment vertical="center" wrapText="1"/>
    </xf>
    <xf numFmtId="0" fontId="10" fillId="0" borderId="18" xfId="0" applyFont="1" applyBorder="1" applyAlignment="1">
      <alignment wrapText="1"/>
    </xf>
    <xf numFmtId="0" fontId="10" fillId="0" borderId="19" xfId="0" applyFont="1" applyBorder="1" applyAlignment="1">
      <alignment wrapText="1"/>
    </xf>
    <xf numFmtId="3" fontId="1" fillId="0" borderId="0" xfId="10" applyNumberFormat="1" applyFont="1"/>
    <xf numFmtId="4" fontId="12" fillId="3" borderId="14" xfId="10" applyNumberFormat="1" applyFont="1" applyFill="1" applyBorder="1" applyAlignment="1">
      <alignment vertical="center" wrapText="1"/>
    </xf>
    <xf numFmtId="4" fontId="12" fillId="2" borderId="5" xfId="10" applyNumberFormat="1" applyFont="1" applyFill="1" applyBorder="1" applyAlignment="1">
      <alignment vertical="center" wrapText="1"/>
    </xf>
    <xf numFmtId="4" fontId="10" fillId="0" borderId="5" xfId="10" applyNumberFormat="1" applyFont="1" applyBorder="1" applyAlignment="1">
      <alignment vertical="center" wrapText="1"/>
    </xf>
    <xf numFmtId="4" fontId="12" fillId="3" borderId="5" xfId="10" applyNumberFormat="1" applyFont="1" applyFill="1" applyBorder="1" applyAlignment="1">
      <alignment vertical="center" wrapText="1"/>
    </xf>
    <xf numFmtId="4" fontId="10" fillId="0" borderId="5" xfId="0" applyNumberFormat="1" applyFont="1" applyBorder="1" applyAlignment="1">
      <alignment wrapText="1"/>
    </xf>
    <xf numFmtId="4" fontId="10" fillId="0" borderId="14" xfId="0" applyNumberFormat="1" applyFont="1" applyBorder="1" applyAlignment="1">
      <alignment wrapText="1"/>
    </xf>
    <xf numFmtId="4" fontId="12" fillId="0" borderId="11" xfId="10" applyNumberFormat="1" applyFont="1" applyBorder="1" applyAlignment="1">
      <alignment vertical="center" wrapText="1"/>
    </xf>
    <xf numFmtId="4" fontId="12" fillId="3" borderId="17" xfId="10" applyNumberFormat="1" applyFont="1" applyFill="1" applyBorder="1" applyAlignment="1">
      <alignment vertical="center" wrapText="1"/>
    </xf>
    <xf numFmtId="4" fontId="12" fillId="2" borderId="11" xfId="10" applyNumberFormat="1" applyFont="1" applyFill="1" applyBorder="1" applyAlignment="1">
      <alignment vertical="center" wrapText="1"/>
    </xf>
    <xf numFmtId="4" fontId="12" fillId="3" borderId="8" xfId="10" applyNumberFormat="1" applyFont="1" applyFill="1" applyBorder="1" applyAlignment="1">
      <alignment vertical="center" wrapText="1"/>
    </xf>
    <xf numFmtId="4" fontId="12" fillId="0" borderId="20" xfId="10" applyNumberFormat="1" applyFont="1" applyBorder="1" applyAlignment="1">
      <alignment horizontal="center" vertical="center" wrapText="1"/>
    </xf>
    <xf numFmtId="3" fontId="12" fillId="3" borderId="18" xfId="10" applyNumberFormat="1" applyFont="1" applyFill="1" applyBorder="1" applyAlignment="1">
      <alignment vertical="center" wrapText="1"/>
    </xf>
    <xf numFmtId="3" fontId="12" fillId="2" borderId="18" xfId="10" applyNumberFormat="1" applyFont="1" applyFill="1" applyBorder="1" applyAlignment="1">
      <alignment vertical="center" wrapText="1"/>
    </xf>
    <xf numFmtId="3" fontId="10" fillId="0" borderId="18" xfId="10" applyNumberFormat="1" applyFont="1" applyBorder="1" applyAlignment="1">
      <alignment vertical="center" wrapText="1"/>
    </xf>
    <xf numFmtId="3" fontId="10" fillId="0" borderId="18" xfId="0" applyNumberFormat="1" applyFont="1" applyBorder="1" applyAlignment="1">
      <alignment wrapText="1"/>
    </xf>
    <xf numFmtId="3" fontId="10" fillId="0" borderId="19" xfId="0" applyNumberFormat="1" applyFont="1" applyBorder="1" applyAlignment="1">
      <alignment wrapText="1"/>
    </xf>
    <xf numFmtId="3" fontId="12" fillId="0" borderId="21" xfId="10" applyNumberFormat="1" applyFont="1" applyBorder="1" applyAlignment="1">
      <alignment vertical="center" wrapText="1"/>
    </xf>
    <xf numFmtId="3" fontId="12" fillId="3" borderId="22" xfId="10" applyNumberFormat="1" applyFont="1" applyFill="1" applyBorder="1" applyAlignment="1">
      <alignment vertical="center" wrapText="1"/>
    </xf>
    <xf numFmtId="3" fontId="12" fillId="3" borderId="19" xfId="10" applyNumberFormat="1" applyFont="1" applyFill="1" applyBorder="1" applyAlignment="1">
      <alignment vertical="center" wrapText="1"/>
    </xf>
    <xf numFmtId="3" fontId="12" fillId="2" borderId="21" xfId="10" applyNumberFormat="1" applyFont="1" applyFill="1" applyBorder="1" applyAlignment="1">
      <alignment vertical="center" wrapText="1"/>
    </xf>
    <xf numFmtId="3" fontId="12" fillId="3" borderId="23" xfId="10" applyNumberFormat="1" applyFont="1" applyFill="1" applyBorder="1" applyAlignment="1">
      <alignment vertical="center" wrapText="1"/>
    </xf>
    <xf numFmtId="0" fontId="2" fillId="0" borderId="24" xfId="0" applyFont="1" applyBorder="1" applyAlignment="1">
      <alignment horizontal="center" wrapText="1"/>
    </xf>
    <xf numFmtId="0" fontId="13" fillId="0" borderId="0" xfId="10" applyFont="1"/>
    <xf numFmtId="0" fontId="2" fillId="0" borderId="0" xfId="10" applyFont="1" applyAlignment="1">
      <alignment horizontal="center" vertical="center"/>
    </xf>
    <xf numFmtId="0" fontId="12" fillId="3" borderId="4" xfId="10" applyFont="1" applyFill="1" applyBorder="1" applyAlignment="1">
      <alignment horizontal="left" vertical="center" wrapText="1"/>
    </xf>
    <xf numFmtId="0" fontId="12" fillId="3" borderId="1" xfId="10" applyFont="1" applyFill="1" applyBorder="1" applyAlignment="1">
      <alignment horizontal="left" vertical="center" wrapText="1"/>
    </xf>
    <xf numFmtId="0" fontId="12" fillId="3" borderId="12" xfId="10" applyFont="1" applyFill="1" applyBorder="1" applyAlignment="1">
      <alignment horizontal="left" vertical="center" wrapText="1"/>
    </xf>
    <xf numFmtId="0" fontId="12" fillId="3" borderId="13" xfId="10" applyFont="1" applyFill="1" applyBorder="1" applyAlignment="1">
      <alignment horizontal="left" vertical="center" wrapText="1"/>
    </xf>
    <xf numFmtId="0" fontId="12" fillId="3" borderId="6" xfId="10" applyFont="1" applyFill="1" applyBorder="1" applyAlignment="1">
      <alignment horizontal="left" vertical="center" wrapText="1"/>
    </xf>
    <xf numFmtId="0" fontId="12" fillId="3" borderId="7" xfId="10" applyFont="1" applyFill="1" applyBorder="1" applyAlignment="1">
      <alignment horizontal="left" vertical="center" wrapText="1"/>
    </xf>
    <xf numFmtId="0" fontId="12" fillId="3" borderId="15" xfId="10" applyFont="1" applyFill="1" applyBorder="1" applyAlignment="1">
      <alignment horizontal="left" vertical="center" wrapText="1"/>
    </xf>
    <xf numFmtId="0" fontId="12" fillId="3" borderId="16" xfId="10" applyFont="1" applyFill="1" applyBorder="1" applyAlignment="1">
      <alignment horizontal="left" vertical="center" wrapText="1"/>
    </xf>
  </cellXfs>
  <cellStyles count="15">
    <cellStyle name="Comma 2" xfId="4" xr:uid="{6440ACF4-7DDF-45E9-AC89-3D02DE0DA8B7}"/>
    <cellStyle name="Comma 3" xfId="12" xr:uid="{EC929FB0-958B-4C7A-AB9B-1F0FF6451F83}"/>
    <cellStyle name="Comma 4" xfId="14" xr:uid="{8DD72D03-14F4-480B-BCE6-F1986BC3C591}"/>
    <cellStyle name="Normaallaad 2" xfId="1" xr:uid="{00000000-0005-0000-0000-000001000000}"/>
    <cellStyle name="Normaallaad 3" xfId="13" xr:uid="{461DE180-CBBE-4A6A-A1CF-FDB1F8B3CF98}"/>
    <cellStyle name="Normaallaad 4 2" xfId="11" xr:uid="{47851956-5CBA-41FA-9BFD-4F766791FE62}"/>
    <cellStyle name="Normaallaad 67" xfId="2" xr:uid="{6A7CF9AE-CF13-409B-B5C8-86D4BB95CB47}"/>
    <cellStyle name="Normal" xfId="0" builtinId="0"/>
    <cellStyle name="Normal 2" xfId="3" xr:uid="{6D7C0F9F-0260-418C-9B31-7074D4C862C9}"/>
    <cellStyle name="Normal 2 2" xfId="8" xr:uid="{1CBC2FC3-F192-4384-BD05-02128BBBD221}"/>
    <cellStyle name="Normal 2 3" xfId="9" xr:uid="{574452CB-1535-4554-BBFF-3B79832160FE}"/>
    <cellStyle name="Normal 3" xfId="6" xr:uid="{89881D02-9454-4637-91AB-BF96F3C88D4E}"/>
    <cellStyle name="Normal 4" xfId="7" xr:uid="{47827E61-B4AF-4CFD-A1C3-6A5066DBCBB0}"/>
    <cellStyle name="Normal 5" xfId="10" xr:uid="{269E5A38-94B0-4197-A1C9-D79ECE2B70E2}"/>
    <cellStyle name="Percent 2" xfId="5" xr:uid="{92937902-7905-43C5-B644-ED508DB6B230}"/>
  </cellStyles>
  <dxfs count="0"/>
  <tableStyles count="1" defaultTableStyle="TableStyleMedium9" defaultPivotStyle="PivotStyleLight16">
    <tableStyle name="Invisible" pivot="0" table="0" count="0" xr9:uid="{EBAD8AC5-53A9-4977-B1A6-DF8EAAED9C83}"/>
  </tableStyles>
  <colors>
    <mruColors>
      <color rgb="FFFF0066"/>
      <color rgb="FF9933FF"/>
      <color rgb="FFCC0099"/>
      <color rgb="FF33CC33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kas.rk\public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vo/Documents/Bauschmidt/T&#246;&#246;d/2016/33-E16%20Trimtex/Hinnapakkumistabel_Trimtex_eelarve_12.10.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F8">
            <v>2106</v>
          </cell>
        </row>
      </sheetData>
      <sheetData sheetId="21"/>
      <sheetData sheetId="22"/>
      <sheetData sheetId="23">
        <row r="1">
          <cell r="B1" t="str">
            <v>jaan 17</v>
          </cell>
        </row>
        <row r="2">
          <cell r="B2"/>
        </row>
        <row r="3">
          <cell r="B3"/>
        </row>
        <row r="4">
          <cell r="B4"/>
        </row>
        <row r="5">
          <cell r="B5"/>
        </row>
        <row r="6">
          <cell r="B6"/>
        </row>
        <row r="7">
          <cell r="B7"/>
        </row>
        <row r="8">
          <cell r="B8"/>
        </row>
        <row r="9">
          <cell r="B9"/>
        </row>
        <row r="17">
          <cell r="D17">
            <v>7</v>
          </cell>
        </row>
        <row r="20">
          <cell r="D20">
            <v>20</v>
          </cell>
        </row>
      </sheetData>
      <sheetData sheetId="24"/>
      <sheetData sheetId="25"/>
      <sheetData sheetId="26">
        <row r="1">
          <cell r="W1">
            <v>146</v>
          </cell>
        </row>
      </sheetData>
      <sheetData sheetId="27"/>
      <sheetData sheetId="28">
        <row r="1">
          <cell r="N1" t="e">
            <v>#N/A</v>
          </cell>
        </row>
        <row r="4">
          <cell r="L4" t="str">
            <v>900204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>
        <row r="4">
          <cell r="F4" t="str">
            <v>Viljandi riigimaja väärtustamine</v>
          </cell>
        </row>
        <row r="5">
          <cell r="F5" t="str">
            <v>900531</v>
          </cell>
        </row>
        <row r="6">
          <cell r="F6" t="str">
            <v>Vabaduse plats 2, Viljandi</v>
          </cell>
        </row>
        <row r="7">
          <cell r="F7">
            <v>282472</v>
          </cell>
        </row>
        <row r="8">
          <cell r="F8">
            <v>2106</v>
          </cell>
        </row>
        <row r="9">
          <cell r="F9">
            <v>2464.02</v>
          </cell>
        </row>
      </sheetData>
      <sheetData sheetId="1">
        <row r="3">
          <cell r="I3" t="str">
            <v>2016 (ja varasemad) kulud</v>
          </cell>
        </row>
      </sheetData>
      <sheetData sheetId="2">
        <row r="24">
          <cell r="B24" t="str">
            <v>2.2. Kinnisvara omandamise ja väärtustamise kulud</v>
          </cell>
        </row>
      </sheetData>
      <sheetData sheetId="3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3500000</v>
          </cell>
        </row>
        <row r="3">
          <cell r="C3">
            <v>10</v>
          </cell>
        </row>
        <row r="7">
          <cell r="G7">
            <v>9</v>
          </cell>
        </row>
      </sheetData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>
        <row r="1">
          <cell r="BA1">
            <v>4.5999999999999999E-2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>
        <row r="1">
          <cell r="G1" t="str">
            <v>70530</v>
          </cell>
        </row>
        <row r="2">
          <cell r="C2">
            <v>39371</v>
          </cell>
          <cell r="G2" t="str">
            <v>Onninen</v>
          </cell>
        </row>
        <row r="3">
          <cell r="D3" t="str">
            <v>Indrek Tirmaste</v>
          </cell>
          <cell r="G3" t="str">
            <v>Laohoone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D716D-A517-46B9-885B-94EECDEF5805}">
  <dimension ref="B1:H41"/>
  <sheetViews>
    <sheetView tabSelected="1" zoomScale="90" zoomScaleNormal="90" workbookViewId="0">
      <pane ySplit="7" topLeftCell="A8" activePane="bottomLeft" state="frozen"/>
      <selection pane="bottomLeft" activeCell="G17" sqref="G17"/>
    </sheetView>
  </sheetViews>
  <sheetFormatPr defaultColWidth="9.26953125" defaultRowHeight="14.5" x14ac:dyDescent="0.35"/>
  <cols>
    <col min="1" max="1" width="3.7265625" style="1" customWidth="1"/>
    <col min="2" max="2" width="6.26953125" style="1" customWidth="1"/>
    <col min="3" max="3" width="71.26953125" style="1" customWidth="1"/>
    <col min="4" max="4" width="15.54296875" style="2" customWidth="1"/>
    <col min="5" max="5" width="16.26953125" style="1" customWidth="1"/>
    <col min="6" max="6" width="12.26953125" style="1" customWidth="1"/>
    <col min="7" max="7" width="12.7265625" style="1" bestFit="1" customWidth="1"/>
    <col min="8" max="8" width="11" style="1" bestFit="1" customWidth="1"/>
    <col min="9" max="9" width="16.26953125" style="1" customWidth="1"/>
    <col min="10" max="16384" width="9.26953125" style="1"/>
  </cols>
  <sheetData>
    <row r="1" spans="2:6" x14ac:dyDescent="0.35">
      <c r="B1" s="53" t="s">
        <v>0</v>
      </c>
      <c r="E1" s="6" t="s">
        <v>1</v>
      </c>
    </row>
    <row r="2" spans="2:6" x14ac:dyDescent="0.35">
      <c r="B2" s="1" t="s">
        <v>2</v>
      </c>
      <c r="E2" s="7" t="s">
        <v>3</v>
      </c>
    </row>
    <row r="4" spans="2:6" ht="12" customHeight="1" x14ac:dyDescent="0.35">
      <c r="B4" s="54" t="s">
        <v>4</v>
      </c>
      <c r="C4" s="54"/>
      <c r="D4" s="54"/>
      <c r="E4" s="54"/>
    </row>
    <row r="6" spans="2:6" ht="15" thickBot="1" x14ac:dyDescent="0.4">
      <c r="B6" s="8"/>
    </row>
    <row r="7" spans="2:6" ht="43.5" x14ac:dyDescent="0.35">
      <c r="B7" s="9" t="s">
        <v>5</v>
      </c>
      <c r="C7" s="10" t="s">
        <v>6</v>
      </c>
      <c r="D7" s="41" t="s">
        <v>7</v>
      </c>
      <c r="E7" s="52" t="s">
        <v>8</v>
      </c>
    </row>
    <row r="8" spans="2:6" ht="14.25" customHeight="1" x14ac:dyDescent="0.35">
      <c r="B8" s="55" t="s">
        <v>9</v>
      </c>
      <c r="C8" s="56"/>
      <c r="D8" s="42">
        <f>SUM(D9+D11)</f>
        <v>31330</v>
      </c>
      <c r="E8" s="31">
        <f>SUM(E9+E11)</f>
        <v>17736</v>
      </c>
    </row>
    <row r="9" spans="2:6" ht="15" customHeight="1" x14ac:dyDescent="0.35">
      <c r="B9" s="11">
        <v>1</v>
      </c>
      <c r="C9" s="12" t="s">
        <v>10</v>
      </c>
      <c r="D9" s="43">
        <f>SUM(D10:D10)</f>
        <v>20000</v>
      </c>
      <c r="E9" s="32">
        <f>SUM(E10)</f>
        <v>8320</v>
      </c>
    </row>
    <row r="10" spans="2:6" x14ac:dyDescent="0.35">
      <c r="B10" s="14" t="s">
        <v>11</v>
      </c>
      <c r="C10" s="15" t="s">
        <v>12</v>
      </c>
      <c r="D10" s="44">
        <v>20000</v>
      </c>
      <c r="E10" s="33">
        <v>8320</v>
      </c>
    </row>
    <row r="11" spans="2:6" x14ac:dyDescent="0.35">
      <c r="B11" s="11">
        <v>2</v>
      </c>
      <c r="C11" s="13" t="s">
        <v>13</v>
      </c>
      <c r="D11" s="43">
        <f>SUM(D12:D12)</f>
        <v>11330</v>
      </c>
      <c r="E11" s="32">
        <f>SUM(E12:E12)</f>
        <v>9416</v>
      </c>
    </row>
    <row r="12" spans="2:6" x14ac:dyDescent="0.35">
      <c r="B12" s="14" t="s">
        <v>14</v>
      </c>
      <c r="C12" s="15" t="s">
        <v>15</v>
      </c>
      <c r="D12" s="44">
        <v>11330</v>
      </c>
      <c r="E12" s="33">
        <v>9416</v>
      </c>
      <c r="F12" s="3"/>
    </row>
    <row r="13" spans="2:6" ht="14.25" customHeight="1" x14ac:dyDescent="0.35">
      <c r="B13" s="55" t="s">
        <v>16</v>
      </c>
      <c r="C13" s="56"/>
      <c r="D13" s="42">
        <f>SUM(D14+D16)</f>
        <v>450852</v>
      </c>
      <c r="E13" s="34">
        <f>SUM(E14+E16)</f>
        <v>450852</v>
      </c>
    </row>
    <row r="14" spans="2:6" x14ac:dyDescent="0.35">
      <c r="B14" s="11">
        <v>3</v>
      </c>
      <c r="C14" s="12" t="s">
        <v>17</v>
      </c>
      <c r="D14" s="43">
        <f>SUM(D15:D15)</f>
        <v>54450</v>
      </c>
      <c r="E14" s="32">
        <f>SUM(E15:E15)</f>
        <v>54450</v>
      </c>
    </row>
    <row r="15" spans="2:6" x14ac:dyDescent="0.35">
      <c r="B15" s="14" t="s">
        <v>18</v>
      </c>
      <c r="C15" s="15" t="s">
        <v>19</v>
      </c>
      <c r="D15" s="44">
        <v>54450</v>
      </c>
      <c r="E15" s="33">
        <v>54450</v>
      </c>
    </row>
    <row r="16" spans="2:6" x14ac:dyDescent="0.35">
      <c r="B16" s="11">
        <v>4</v>
      </c>
      <c r="C16" s="12" t="s">
        <v>20</v>
      </c>
      <c r="D16" s="43">
        <f>SUM(D17:D21)</f>
        <v>396402</v>
      </c>
      <c r="E16" s="32">
        <f>SUM(E17:E21)</f>
        <v>396402</v>
      </c>
    </row>
    <row r="17" spans="2:8" s="26" customFormat="1" x14ac:dyDescent="0.35">
      <c r="B17" s="27" t="s">
        <v>21</v>
      </c>
      <c r="C17" s="28" t="s">
        <v>22</v>
      </c>
      <c r="D17" s="45">
        <v>9950</v>
      </c>
      <c r="E17" s="35">
        <v>9950</v>
      </c>
    </row>
    <row r="18" spans="2:8" x14ac:dyDescent="0.35">
      <c r="B18" s="14" t="s">
        <v>23</v>
      </c>
      <c r="C18" s="29" t="s">
        <v>24</v>
      </c>
      <c r="D18" s="46">
        <v>37030</v>
      </c>
      <c r="E18" s="36">
        <v>37030</v>
      </c>
    </row>
    <row r="19" spans="2:8" x14ac:dyDescent="0.35">
      <c r="B19" s="14" t="s">
        <v>25</v>
      </c>
      <c r="C19" s="29" t="s">
        <v>26</v>
      </c>
      <c r="D19" s="46">
        <v>124902</v>
      </c>
      <c r="E19" s="36">
        <v>124902</v>
      </c>
    </row>
    <row r="20" spans="2:8" x14ac:dyDescent="0.35">
      <c r="B20" s="14" t="s">
        <v>27</v>
      </c>
      <c r="C20" s="29" t="s">
        <v>28</v>
      </c>
      <c r="D20" s="46">
        <v>220470</v>
      </c>
      <c r="E20" s="36">
        <v>220470</v>
      </c>
    </row>
    <row r="21" spans="2:8" x14ac:dyDescent="0.35">
      <c r="B21" s="14" t="s">
        <v>29</v>
      </c>
      <c r="C21" s="29" t="s">
        <v>30</v>
      </c>
      <c r="D21" s="46">
        <v>4050</v>
      </c>
      <c r="E21" s="36">
        <v>4050</v>
      </c>
      <c r="G21" s="3"/>
      <c r="H21" s="3"/>
    </row>
    <row r="22" spans="2:8" ht="14.25" customHeight="1" x14ac:dyDescent="0.35">
      <c r="B22" s="55" t="s">
        <v>31</v>
      </c>
      <c r="C22" s="56"/>
      <c r="D22" s="42">
        <f>SUM(D23)</f>
        <v>46000</v>
      </c>
      <c r="E22" s="34">
        <f>SUM(E23)</f>
        <v>59594</v>
      </c>
      <c r="G22" s="3"/>
    </row>
    <row r="23" spans="2:8" ht="14.25" customHeight="1" x14ac:dyDescent="0.35">
      <c r="B23" s="16">
        <v>5</v>
      </c>
      <c r="C23" s="17" t="s">
        <v>32</v>
      </c>
      <c r="D23" s="47">
        <v>46000</v>
      </c>
      <c r="E23" s="37">
        <v>59594</v>
      </c>
    </row>
    <row r="24" spans="2:8" ht="14.25" customHeight="1" thickBot="1" x14ac:dyDescent="0.4">
      <c r="B24" s="61" t="s">
        <v>33</v>
      </c>
      <c r="C24" s="62"/>
      <c r="D24" s="48">
        <f>SUM(D8+D13+D22)</f>
        <v>528182</v>
      </c>
      <c r="E24" s="38">
        <f>SUM(E8+E13+E22)</f>
        <v>528182</v>
      </c>
      <c r="F24" s="3"/>
    </row>
    <row r="25" spans="2:8" ht="14.25" customHeight="1" x14ac:dyDescent="0.35">
      <c r="B25" s="57" t="s">
        <v>34</v>
      </c>
      <c r="C25" s="58"/>
      <c r="D25" s="49">
        <f>SUM(D26)</f>
        <v>13658.516980099375</v>
      </c>
      <c r="E25" s="31">
        <f>SUM(E26)</f>
        <v>14888.936945201131</v>
      </c>
    </row>
    <row r="26" spans="2:8" x14ac:dyDescent="0.35">
      <c r="B26" s="21">
        <v>6</v>
      </c>
      <c r="C26" s="20" t="s">
        <v>35</v>
      </c>
      <c r="D26" s="43">
        <v>13658.516980099375</v>
      </c>
      <c r="E26" s="39">
        <v>14888.936945201131</v>
      </c>
    </row>
    <row r="27" spans="2:8" x14ac:dyDescent="0.35">
      <c r="B27" s="55" t="s">
        <v>36</v>
      </c>
      <c r="C27" s="56"/>
      <c r="D27" s="42">
        <f>SUM(D28)</f>
        <v>13204.550000000001</v>
      </c>
      <c r="E27" s="34">
        <f>SUM(E28)</f>
        <v>13204.550000000001</v>
      </c>
    </row>
    <row r="28" spans="2:8" ht="15" thickBot="1" x14ac:dyDescent="0.4">
      <c r="B28" s="18">
        <v>7</v>
      </c>
      <c r="C28" s="19">
        <v>2.5000000000000001E-2</v>
      </c>
      <c r="D28" s="50">
        <f>D24*C28</f>
        <v>13204.550000000001</v>
      </c>
      <c r="E28" s="39">
        <f>E24*C28</f>
        <v>13204.550000000001</v>
      </c>
    </row>
    <row r="29" spans="2:8" ht="15" thickBot="1" x14ac:dyDescent="0.4">
      <c r="B29" s="61" t="s">
        <v>37</v>
      </c>
      <c r="C29" s="62"/>
      <c r="D29" s="48">
        <f>SUM(D24+D25+D27)</f>
        <v>555045.06698009942</v>
      </c>
      <c r="E29" s="38">
        <f>SUM(E24+E25+E27)</f>
        <v>556275.48694520118</v>
      </c>
      <c r="F29" s="30"/>
      <c r="G29" s="3"/>
    </row>
    <row r="30" spans="2:8" x14ac:dyDescent="0.35">
      <c r="B30" s="57" t="s">
        <v>38</v>
      </c>
      <c r="C30" s="58"/>
      <c r="D30" s="49">
        <f>SUM(D31)</f>
        <v>111009.01339601989</v>
      </c>
      <c r="E30" s="31">
        <f>SUM(E31)</f>
        <v>111255.09738904024</v>
      </c>
    </row>
    <row r="31" spans="2:8" x14ac:dyDescent="0.35">
      <c r="B31" s="21">
        <v>12</v>
      </c>
      <c r="C31" s="22">
        <v>0.2</v>
      </c>
      <c r="D31" s="43">
        <f>D29*C31</f>
        <v>111009.01339601989</v>
      </c>
      <c r="E31" s="32">
        <f>E29*C31</f>
        <v>111255.09738904024</v>
      </c>
    </row>
    <row r="32" spans="2:8" ht="15" thickBot="1" x14ac:dyDescent="0.4">
      <c r="B32" s="59" t="s">
        <v>39</v>
      </c>
      <c r="C32" s="60"/>
      <c r="D32" s="51">
        <f>SUM(D29+D30)</f>
        <v>666054.08037611935</v>
      </c>
      <c r="E32" s="40">
        <f>SUM(E29+E30)</f>
        <v>667530.58433424146</v>
      </c>
    </row>
    <row r="33" spans="2:6" ht="15" customHeight="1" x14ac:dyDescent="0.35">
      <c r="B33" s="23"/>
      <c r="D33" s="3"/>
      <c r="F33" s="3"/>
    </row>
    <row r="34" spans="2:6" x14ac:dyDescent="0.35">
      <c r="B34" s="23"/>
      <c r="D34" s="24"/>
      <c r="E34" s="3"/>
    </row>
    <row r="35" spans="2:6" x14ac:dyDescent="0.35">
      <c r="B35" s="23"/>
      <c r="D35" s="24"/>
    </row>
    <row r="36" spans="2:6" x14ac:dyDescent="0.35">
      <c r="B36" s="23"/>
      <c r="D36" s="24"/>
    </row>
    <row r="37" spans="2:6" x14ac:dyDescent="0.35">
      <c r="B37" s="23"/>
      <c r="D37" s="24"/>
    </row>
    <row r="38" spans="2:6" x14ac:dyDescent="0.35">
      <c r="B38" s="23"/>
      <c r="C38" s="25"/>
      <c r="D38" s="3"/>
    </row>
    <row r="39" spans="2:6" x14ac:dyDescent="0.35">
      <c r="B39" s="23"/>
      <c r="D39" s="3"/>
    </row>
    <row r="41" spans="2:6" x14ac:dyDescent="0.35">
      <c r="C41" s="4"/>
      <c r="D41" s="5"/>
    </row>
  </sheetData>
  <mergeCells count="10">
    <mergeCell ref="B8:C8"/>
    <mergeCell ref="B25:C25"/>
    <mergeCell ref="B30:C30"/>
    <mergeCell ref="B32:C32"/>
    <mergeCell ref="B13:C13"/>
    <mergeCell ref="B22:C22"/>
    <mergeCell ref="B29:C29"/>
    <mergeCell ref="B24:C24"/>
    <mergeCell ref="B27:C27"/>
    <mergeCell ref="B4:E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5" ma:contentTypeDescription="Create a new document." ma:contentTypeScope="" ma:versionID="8ab4b5c6aa5512a04202afa12165e6e8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a48636d31ffc0dd2df70dae752fe868a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37D9678-CB62-4022-B69C-094F2D0703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F7BC9A-7CC4-4A69-B177-4EB7BFEB40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E4FA77-257B-4A9C-A119-D9F9C68C352F}">
  <ds:schemaRefs>
    <ds:schemaRef ds:uri="http://schemas.microsoft.com/office/2006/metadata/properties"/>
    <ds:schemaRef ds:uri="d65e48b5-f38d-431e-9b4f-47403bf4583f"/>
    <ds:schemaRef ds:uri="a4634551-c501-4e5e-ac96-dde1e0c9b252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6.3 Lisa 1 Parendustööd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</dc:creator>
  <cp:keywords/>
  <dc:description/>
  <cp:lastModifiedBy>Kerli Kikojan</cp:lastModifiedBy>
  <cp:revision/>
  <dcterms:created xsi:type="dcterms:W3CDTF">2011-09-27T10:48:38Z</dcterms:created>
  <dcterms:modified xsi:type="dcterms:W3CDTF">2022-12-27T14:11:12Z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